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esktop\ДНП\Общие\"/>
    </mc:Choice>
  </mc:AlternateContent>
  <bookViews>
    <workbookView xWindow="0" yWindow="0" windowWidth="24000" windowHeight="9735"/>
  </bookViews>
  <sheets>
    <sheet name="Table 1" sheetId="1" r:id="rId1"/>
  </sheets>
  <definedNames>
    <definedName name="_xlnm._FilterDatabase" localSheetId="0" hidden="1">'Table 1'!$A$13:$D$49</definedName>
    <definedName name="_xlnm.Print_Area" localSheetId="0">'Table 1'!$A$1:$C$49</definedName>
  </definedNames>
  <calcPr calcId="152511"/>
</workbook>
</file>

<file path=xl/calcChain.xml><?xml version="1.0" encoding="utf-8"?>
<calcChain xmlns="http://schemas.openxmlformats.org/spreadsheetml/2006/main">
  <c r="C18" i="1" l="1"/>
  <c r="C35" i="1"/>
  <c r="C44" i="1"/>
  <c r="C31" i="1"/>
  <c r="C24" i="1"/>
  <c r="C46" i="1"/>
  <c r="C39" i="1"/>
  <c r="C5" i="1" l="1"/>
  <c r="C33" i="1"/>
  <c r="C6" i="1" l="1"/>
  <c r="C17" i="1"/>
  <c r="C8" i="1"/>
  <c r="C10" i="1"/>
  <c r="C7" i="1"/>
  <c r="C9" i="1"/>
  <c r="C4" i="1" l="1"/>
  <c r="C49" i="1" l="1"/>
  <c r="C14" i="1" l="1"/>
  <c r="C11" i="1" s="1"/>
</calcChain>
</file>

<file path=xl/sharedStrings.xml><?xml version="1.0" encoding="utf-8"?>
<sst xmlns="http://schemas.openxmlformats.org/spreadsheetml/2006/main" count="85" uniqueCount="76">
  <si>
    <r>
      <rPr>
        <sz val="9"/>
        <rFont val="Arial"/>
        <family val="2"/>
      </rPr>
      <t>Поз.</t>
    </r>
  </si>
  <si>
    <r>
      <rPr>
        <b/>
        <sz val="18"/>
        <rFont val="Arial"/>
        <family val="2"/>
      </rPr>
      <t>ВЗНОСЫ</t>
    </r>
  </si>
  <si>
    <r>
      <rPr>
        <b/>
        <sz val="14"/>
        <rFont val="Arial"/>
        <family val="2"/>
      </rPr>
      <t>Расходы, включаемые в членские взносы</t>
    </r>
  </si>
  <si>
    <r>
      <rPr>
        <b/>
        <sz val="14"/>
        <rFont val="Arial"/>
        <family val="2"/>
      </rPr>
      <t>Всего поступлений взносов</t>
    </r>
  </si>
  <si>
    <r>
      <rPr>
        <b/>
        <sz val="18"/>
        <rFont val="Arial"/>
        <family val="2"/>
      </rPr>
      <t>Расходы, включаемые в членские взносы</t>
    </r>
  </si>
  <si>
    <t>1.</t>
  </si>
  <si>
    <t>1.1.</t>
  </si>
  <si>
    <r>
      <rPr>
        <sz val="12"/>
        <rFont val="Arial"/>
        <family val="2"/>
      </rPr>
      <t>Сумма, руб.</t>
    </r>
  </si>
  <si>
    <t>1.2.</t>
  </si>
  <si>
    <t>1.3.</t>
  </si>
  <si>
    <t>2.</t>
  </si>
  <si>
    <t>2.1.</t>
  </si>
  <si>
    <t>1.4.</t>
  </si>
  <si>
    <t>1.5.</t>
  </si>
  <si>
    <t>3.</t>
  </si>
  <si>
    <t>3.1.</t>
  </si>
  <si>
    <t>4.</t>
  </si>
  <si>
    <t>4.1.</t>
  </si>
  <si>
    <t>4.2.</t>
  </si>
  <si>
    <t>7.</t>
  </si>
  <si>
    <t>7.1.</t>
  </si>
  <si>
    <t>Выплата заработной платы и вознаграждений , поощрений лицам, по трудовым договорам, привлеченим услуг самозанятых, заключением договоров ГПХ.</t>
  </si>
  <si>
    <t>7.2.</t>
  </si>
  <si>
    <t>7.3.</t>
  </si>
  <si>
    <t>8.</t>
  </si>
  <si>
    <t>Организация проведения собраний.</t>
  </si>
  <si>
    <t>8.1.</t>
  </si>
  <si>
    <t>9.1.</t>
  </si>
  <si>
    <t>9.</t>
  </si>
  <si>
    <t>9.4.</t>
  </si>
  <si>
    <t>1.6.</t>
  </si>
  <si>
    <t>1.6.1.</t>
  </si>
  <si>
    <t>7.4.</t>
  </si>
  <si>
    <t>1.6.2.</t>
  </si>
  <si>
    <t>1.6.3.</t>
  </si>
  <si>
    <t>Благоустройство земельных участков общего назначения.</t>
  </si>
  <si>
    <t>Налоги и сборы.</t>
  </si>
  <si>
    <t>Расчет за электроэнергию общего пользования.</t>
  </si>
  <si>
    <t>Содержание имущества общего пользования.</t>
  </si>
  <si>
    <t>1.6.4.</t>
  </si>
  <si>
    <t>1.6.5.</t>
  </si>
  <si>
    <t>1.6.6.</t>
  </si>
  <si>
    <t xml:space="preserve">Административные расходы, связанные с обеспечением работы поселка, взысканием задолженностей и организацией програмного обеспечения. </t>
  </si>
  <si>
    <t>Поступления в виде членских взносов</t>
  </si>
  <si>
    <r>
      <rPr>
        <b/>
        <sz val="11"/>
        <rFont val="Arial"/>
        <family val="2"/>
        <charset val="204"/>
      </rPr>
      <t>Ямочный ремонт проездов</t>
    </r>
    <r>
      <rPr>
        <sz val="11"/>
        <rFont val="Arial"/>
        <family val="2"/>
        <charset val="204"/>
      </rPr>
      <t>: за 2022-2023 гг стоимость работ составила 685 111 руб. без учета ямочного ремонта радиальных улиц. На новый период предлагается заложить ямочный ремонт Главной и Южной улицы, а также радиальных улиц с увеличением слоя крошки при имеющимся минимальном покрытии крошкой, на участках  ул. Грушевая от  Главной до Южной, улица Привольная от Северной до Южной. ул Сиреневая от Главной в сторону Южной до 76 участка ( по предварительным расчетам необходимо около 380 м</t>
    </r>
    <r>
      <rPr>
        <vertAlign val="superscript"/>
        <sz val="11"/>
        <rFont val="Arial"/>
        <family val="2"/>
        <charset val="204"/>
      </rPr>
      <t xml:space="preserve">3  </t>
    </r>
    <r>
      <rPr>
        <sz val="11"/>
        <rFont val="Arial"/>
        <family val="2"/>
        <charset val="204"/>
      </rPr>
      <t>крошки, работа грейдера и катка, разнорабочие. Также при утверждении целевого взноса за проезд большегрузов, объем выполненных работ может увеличиться.</t>
    </r>
  </si>
  <si>
    <r>
      <rPr>
        <b/>
        <sz val="11"/>
        <rFont val="Arial"/>
        <family val="2"/>
        <charset val="204"/>
      </rPr>
      <t xml:space="preserve">Почтовые расходы ,связанные с взысканием задолженностей: </t>
    </r>
    <r>
      <rPr>
        <sz val="11"/>
        <rFont val="Arial"/>
        <family val="2"/>
        <charset val="204"/>
      </rPr>
      <t>почтовые расходы, отправка досудебных претнезий, копий исковых заявлений из расчета 60 человек, 10 000 руб. ,  Госпошлина за исковое заявление (за одно дело составляет 2500 р) при планируемых 25 полноценных судебных дел.</t>
    </r>
  </si>
  <si>
    <t xml:space="preserve">Уличное освещение поселка, электроэнеригия на камеры и ворота.  с февраля месяца общее потребление электроэнергии составило 17647 квт по тарифу 6,73. с учетом возможного повышения тарифа и учета полного года на освещение </t>
  </si>
  <si>
    <r>
      <rPr>
        <b/>
        <sz val="11"/>
        <rFont val="Arial"/>
        <family val="2"/>
        <charset val="204"/>
      </rPr>
      <t>Поощрение членов правления:</t>
    </r>
    <r>
      <rPr>
        <sz val="11"/>
        <rFont val="Arial"/>
        <family val="2"/>
        <charset val="204"/>
      </rPr>
      <t xml:space="preserve"> Оплата члену правления Петкау А.П. за оказание юридической помощи, консультации по судебным делам, составление договоров, досудебное урегулирование, подготовка судебных приказов. 22 000 руб в месяц. Планируемая оплата второму члену правления 22 000 руб в месяц</t>
    </r>
  </si>
  <si>
    <r>
      <rPr>
        <b/>
        <sz val="11"/>
        <rFont val="Arial"/>
        <family val="2"/>
        <charset val="204"/>
      </rPr>
      <t>Заработная плата председателя</t>
    </r>
    <r>
      <rPr>
        <sz val="11"/>
        <rFont val="Arial"/>
        <family val="2"/>
        <charset val="204"/>
      </rPr>
      <t xml:space="preserve">  включающая в себя оплату 2 НДФЛ и отпускные за 12 месяцев.</t>
    </r>
  </si>
  <si>
    <r>
      <rPr>
        <b/>
        <sz val="11"/>
        <rFont val="Arial"/>
        <family val="2"/>
        <charset val="204"/>
      </rPr>
      <t xml:space="preserve">Программа для ведения бухгалтерии  </t>
    </r>
    <r>
      <rPr>
        <sz val="11"/>
        <rFont val="Arial"/>
        <family val="2"/>
        <charset val="204"/>
      </rPr>
      <t>и подачи отчетностей 1С Садовод с облачным хранением. Разовая оплата за год 28 120 руб. на основании коммерческого предложения от той же компании ,  где была куплена программа в прошлом году. ООО "Бухгалтерский центр Консалт"</t>
    </r>
  </si>
  <si>
    <r>
      <rPr>
        <b/>
        <sz val="12"/>
        <rFont val="Arial"/>
        <family val="2"/>
        <charset val="204"/>
      </rPr>
      <t>Налоги в  ФОТ</t>
    </r>
    <r>
      <rPr>
        <sz val="12"/>
        <rFont val="Arial"/>
        <family val="2"/>
        <charset val="204"/>
      </rPr>
      <t xml:space="preserve"> (На  оплату  труда  ежемесячно  начисляются  в  госбюджет  и  фонды  следующие выплаты  и  налоги:  в  ПФР-22%,  ФСС-2,9%,  Фонд  медицинского  страхования  - 5,1%, социальное страхование от несчастных случаев-0,2% , всего 30,2%.) при начислении заработной платы председателя ежемесячно 19 301 руб.</t>
    </r>
  </si>
  <si>
    <r>
      <rPr>
        <sz val="12"/>
        <rFont val="Times New Roman"/>
        <family val="1"/>
      </rPr>
      <t xml:space="preserve">Приложение № ___ к Протоколу № ___ общего собрания
от 16.09.2023 года
</t>
    </r>
    <r>
      <rPr>
        <b/>
        <sz val="10"/>
        <rFont val="Arial"/>
        <family val="2"/>
      </rPr>
      <t xml:space="preserve">УТВЕРЖДЕНО
Решением общего собрания ТСН СНТ  «Гжельские просторы» Протокол № ___
от « 16 » сентября 2023 года.
</t>
    </r>
    <r>
      <rPr>
        <b/>
        <sz val="14"/>
        <rFont val="Arial"/>
        <family val="2"/>
      </rPr>
      <t>ПРИХОДНО-РАСХОДНАЯ СМЕТА
на 2023- 2024 гг.  ТСН СНТ  «Гжельские просторы»  «Гжельские просторы»</t>
    </r>
  </si>
  <si>
    <t>Ежемесечная сумма  взноса рассчитывается из количества участков по текущему реестру 347 участка.</t>
  </si>
  <si>
    <t>4.3.</t>
  </si>
  <si>
    <t>Изготовление, установка информационных указателей с названием улиц (46 штук)</t>
  </si>
  <si>
    <r>
      <rPr>
        <sz val="10"/>
        <rFont val="Arial"/>
        <family val="2"/>
      </rPr>
      <t xml:space="preserve">Настоящее  финансово-экономическое  обоснование  является  неотъемлемой  частью  приходно- расходной сметы ТСН СНТ  «Гжельские просторы»  на 2022-2023 год, подготовлено в соответствии с:
•   Федеральным   законом   от   29.07.2017   №   217-ФЗ   "О   ведении   гражданами   садоводства   и огородничества для собственных нужд и о внесении изменений в отдельные законодательные акты Российской Федерации";
• Анализом хозяйственной деятельности ТСН СНТ  «Гжельские просторы» за 2022-2023 год;
•  Анализа цен на товары и услуги по итогам расходов за 2022-2023 гг. Коммерческих предложений по поставкам товаров, услуг, выполнению работ.
</t>
    </r>
    <r>
      <rPr>
        <sz val="12"/>
        <rFont val="Times New Roman"/>
        <family val="1"/>
      </rPr>
      <t xml:space="preserve">Приложение № ___ к Протоколу №___ общего собрания
от 16.09.2023 года
</t>
    </r>
    <r>
      <rPr>
        <b/>
        <sz val="10"/>
        <rFont val="Arial"/>
        <family val="2"/>
      </rPr>
      <t xml:space="preserve">УТВЕРЖДЕНО
Решением общего собрания ТСН СНТ  «Гжельские просторы»  Протокол № ___
от « 16 » сентября 2023 года.
</t>
    </r>
    <r>
      <rPr>
        <b/>
        <sz val="14"/>
        <rFont val="Arial"/>
        <family val="2"/>
      </rPr>
      <t xml:space="preserve">ФИНАНСОВО-ЭКОНОМИЧЕСКОЕ ОБОСНОВАНИЕ
размера взносов на 2022 - 2023 гг. к приходно-расходной смете ТСН СНТ  «Гжельские просторы» </t>
    </r>
  </si>
  <si>
    <t>Целевой взнос на дороги при проезде большегрузного транспорта</t>
  </si>
  <si>
    <t>Выплата заработной платы и вознаграждений , поощрений лицам, по трудовым договорам, с привлеченим услуг самозанятых, заключением договоров ГПХ.</t>
  </si>
  <si>
    <t>При экономии денежных средств по одной статье и  целесообразности использования их по другой статье, допускается перемещение между статьями расходов за исключением на оплату заработной платы и вознаграждений.</t>
  </si>
  <si>
    <t>Вывоз ТКО/ТБО вывоз мусора по договору с Эколайн.</t>
  </si>
  <si>
    <t>Планируемые поступления при открытии магазина на территории за аренду ЗОП</t>
  </si>
  <si>
    <t>Покос травы трактором 1000 руб. за сотку, предварительный объём работ составляет 45 соток.</t>
  </si>
  <si>
    <t>Уборка на землях общего назначения, уборка мусорной площадки, покос травы в местах, где невозможен покос трактором, уборка деревьев мешающих проезду, замена фонарей, мелкий ремонт ворот, металлоконструкций и др. хоз. работы.        Для выполнение данных работ предлагается заключение договора с самозанятым с ежемесячной оплатой 22 000 руб в месяц.</t>
  </si>
  <si>
    <r>
      <rPr>
        <b/>
        <sz val="11"/>
        <rFont val="Arial"/>
        <family val="2"/>
        <charset val="204"/>
      </rPr>
      <t>Содержание проездов в зимний период</t>
    </r>
    <r>
      <rPr>
        <sz val="11"/>
        <rFont val="Arial"/>
        <family val="2"/>
        <charset val="204"/>
      </rPr>
      <t>. Чистка снега (19 000 руб.  за чистку по  договору с Интронекс ) за основу взят расход прошлого года    (180 000 руб ) при условии малоснежной зимы. На новый период предлагается заложить 2700 00 руб, при средней чистке 3 раза в месяц период для расчета с ноября по март. При необходимости посыпка дорог от наледи.</t>
    </r>
  </si>
  <si>
    <r>
      <rPr>
        <b/>
        <sz val="11"/>
        <rFont val="Arial"/>
        <family val="2"/>
        <charset val="204"/>
      </rPr>
      <t>Содержание, ремонт , обслуживание систем видеонаблюдения и безопасности, ворот</t>
    </r>
    <r>
      <rPr>
        <sz val="11"/>
        <rFont val="Arial"/>
        <family val="2"/>
        <charset val="204"/>
      </rPr>
      <t xml:space="preserve"> (интернет для видеонаблюдения, сервер (3000 руб. в мес) , дежурный телефон (10 000 руб в  мес.) , переделка сущестующей калитки, с модернизацией оборудования калитки и ворот (установка новых GSM модулей с возможностью опертивного отслеживания открывания систем допуска, замена адиодомофона и установка дополнительного домофона на втором въезде, установка кодовых замков и электомагнитных замков, доводчиков для калиток-192 000 руб) ,установка шлагбаума на въезд большегрузного транспорта на вторых воротах. (120 000 руб).</t>
    </r>
  </si>
  <si>
    <t>Ведение р/с в Сбербанке  плата за платежные поручения за ориентир берется расход за 2022-2023 год  21 488 руб. с планируемым увеличением количества оплат</t>
  </si>
  <si>
    <r>
      <rPr>
        <b/>
        <sz val="11"/>
        <rFont val="Arial"/>
        <family val="2"/>
        <charset val="204"/>
      </rPr>
      <t>Программа "Ином"</t>
    </r>
    <r>
      <rPr>
        <sz val="11"/>
        <rFont val="Arial"/>
        <family val="2"/>
        <charset val="204"/>
      </rPr>
      <t>, разовая годовая  оплата на 2024 год 54 000 руб.</t>
    </r>
  </si>
  <si>
    <t>Планируется смена сайта с доменным именем и хостингом. Стоимость работ составляет 10 000 руб.</t>
  </si>
  <si>
    <t xml:space="preserve">Прочие административные расходы.Транспортные расходы (поездки по вопросам , связанными с работой посёлка) 1000 руб в месяц. Канцтовары, орг. и хоз.материалы. 1000 руб. в месяц. </t>
  </si>
  <si>
    <t>Оплата за предыдущий год составила 710 000 руб., с учетом возможного повышения тарифа ( в прошлом году он  был дважды) и с учетом увеличения колличества постоянно проживающих жителей.</t>
  </si>
  <si>
    <t>По просьбам жителей предлагается орагнизация второй мусорной площадки   на втором въезде. Для приведения площадки в соответсвии с требованиями необходимо сделать твердое покрытие, крышу и стенки стоимость работ с материалами 244 000 руб. Требуется покупка 4 контейнеров для сбора РСО 72 000 руб.</t>
  </si>
  <si>
    <t xml:space="preserve">Для ограждения территории поселка между Гжель 2 и проходящей тропинкой к станции Григорово, а также восстановление забора по границе с ул.Полевая. Требуется установка 400 м забора из сетки рабицы с двумя калитками ( стоимость  504 000 руб), восстановление и ремонт 100 м забора из сетки рабицы. (70 000 руб) </t>
  </si>
  <si>
    <r>
      <rPr>
        <b/>
        <sz val="11"/>
        <rFont val="Arial"/>
        <family val="2"/>
        <charset val="204"/>
      </rPr>
      <t>Оплата ведения бухгалтерии</t>
    </r>
    <r>
      <rPr>
        <sz val="11"/>
        <rFont val="Arial"/>
        <family val="2"/>
        <charset val="204"/>
      </rPr>
      <t xml:space="preserve"> 22 000 руб. в месяц с бухгалтером, оформленным как самозанятый </t>
    </r>
  </si>
  <si>
    <t>Подготовка, отправка, присутствие на заседаниях, связанных с взысканием задолженности из расчета 25 исков за год. Услуги будут оказываться по договору с нанятым юристом.</t>
  </si>
  <si>
    <t>Для проведения собраний на протяжении нескольких лет используется здание МУК КДЦ "Гжельский" аренда зала стоит 10 000 руб.( данная оплата осуществляется наличными деньгами с приложением благодарственного письма от администрации ДК , где прописывается сумма)</t>
  </si>
  <si>
    <t>Земельный налог на ЗОП в связи с повышением кадастрвой стоимости земельных участков и изменении системы оплаты налога на имущество требуется оплата налога за ЗОП за 2023 и 2 квартала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</si>
</sst>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35" x14ac:knownFonts="1">
    <font>
      <sz val="10"/>
      <color rgb="FF000000"/>
      <name val="Times New Roman"/>
      <charset val="204"/>
    </font>
    <font>
      <sz val="9"/>
      <name val="Arial"/>
    </font>
    <font>
      <b/>
      <sz val="18"/>
      <name val="Arial"/>
    </font>
    <font>
      <b/>
      <sz val="14"/>
      <name val="Arial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00"/>
      <name val="Arial"/>
      <family val="2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Arial"/>
      <family val="2"/>
    </font>
    <font>
      <b/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center" vertical="top" shrinkToFit="1"/>
    </xf>
    <xf numFmtId="0" fontId="19" fillId="0" borderId="0" xfId="0" applyFont="1" applyFill="1" applyBorder="1" applyAlignment="1">
      <alignment horizontal="left" vertical="top"/>
    </xf>
    <xf numFmtId="16" fontId="15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3" fontId="21" fillId="0" borderId="1" xfId="0" applyNumberFormat="1" applyFont="1" applyFill="1" applyBorder="1" applyAlignment="1">
      <alignment horizontal="center" vertical="top" shrinkToFit="1"/>
    </xf>
    <xf numFmtId="0" fontId="14" fillId="0" borderId="1" xfId="0" applyFont="1" applyFill="1" applyBorder="1" applyAlignment="1">
      <alignment horizontal="center" vertical="top" wrapText="1"/>
    </xf>
    <xf numFmtId="16" fontId="23" fillId="0" borderId="1" xfId="0" applyNumberFormat="1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>
      <alignment horizontal="center" vertical="top" shrinkToFit="1"/>
    </xf>
    <xf numFmtId="3" fontId="26" fillId="0" borderId="1" xfId="0" applyNumberFormat="1" applyFont="1" applyFill="1" applyBorder="1" applyAlignment="1">
      <alignment horizontal="center" vertical="top" shrinkToFi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3" fontId="27" fillId="0" borderId="1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3" fontId="33" fillId="0" borderId="1" xfId="0" applyNumberFormat="1" applyFont="1" applyFill="1" applyBorder="1" applyAlignment="1">
      <alignment horizontal="center" vertical="top" shrinkToFit="1"/>
    </xf>
    <xf numFmtId="0" fontId="34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/>
    </xf>
    <xf numFmtId="16" fontId="15" fillId="0" borderId="3" xfId="0" applyNumberFormat="1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top" wrapText="1"/>
    </xf>
    <xf numFmtId="3" fontId="21" fillId="0" borderId="3" xfId="0" applyNumberFormat="1" applyFont="1" applyFill="1" applyBorder="1" applyAlignment="1">
      <alignment horizontal="center" vertical="top" shrinkToFit="1"/>
    </xf>
    <xf numFmtId="164" fontId="18" fillId="0" borderId="2" xfId="0" applyNumberFormat="1" applyFont="1" applyFill="1" applyBorder="1" applyAlignment="1">
      <alignment horizontal="right" vertical="top" shrinkToFit="1"/>
    </xf>
    <xf numFmtId="0" fontId="29" fillId="0" borderId="2" xfId="0" applyFont="1" applyFill="1" applyBorder="1" applyAlignment="1">
      <alignment horizontal="left" vertical="top" wrapText="1"/>
    </xf>
    <xf numFmtId="3" fontId="28" fillId="0" borderId="2" xfId="0" applyNumberFormat="1" applyFont="1" applyFill="1" applyBorder="1" applyAlignment="1">
      <alignment horizontal="left" vertical="top" wrapText="1" indent="2"/>
    </xf>
    <xf numFmtId="0" fontId="28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681532</xdr:colOff>
      <xdr:row>49</xdr:row>
      <xdr:rowOff>-1</xdr:rowOff>
    </xdr:from>
    <xdr:ext cx="5978525" cy="9525"/>
    <xdr:sp macro="" textlink="">
      <xdr:nvSpPr>
        <xdr:cNvPr id="2" name="Shape 2"/>
        <xdr:cNvSpPr/>
      </xdr:nvSpPr>
      <xdr:spPr>
        <a:xfrm>
          <a:off x="0" y="0"/>
          <a:ext cx="5978525" cy="9525"/>
        </a:xfrm>
        <a:custGeom>
          <a:avLst/>
          <a:gdLst/>
          <a:ahLst/>
          <a:cxnLst/>
          <a:rect l="0" t="0" r="0" b="0"/>
          <a:pathLst>
            <a:path w="5978525" h="9525">
              <a:moveTo>
                <a:pt x="5978017" y="0"/>
              </a:moveTo>
              <a:lnTo>
                <a:pt x="0" y="0"/>
              </a:lnTo>
              <a:lnTo>
                <a:pt x="0" y="9144"/>
              </a:lnTo>
              <a:lnTo>
                <a:pt x="5978017" y="9144"/>
              </a:lnTo>
              <a:lnTo>
                <a:pt x="5978017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4" zoomScaleNormal="100" workbookViewId="0">
      <selection activeCell="A12" sqref="A12:D12"/>
    </sheetView>
  </sheetViews>
  <sheetFormatPr defaultRowHeight="15.75" x14ac:dyDescent="0.2"/>
  <cols>
    <col min="1" max="1" width="6.83203125" customWidth="1"/>
    <col min="2" max="2" width="99.1640625" customWidth="1"/>
    <col min="3" max="3" width="18.33203125" style="16" customWidth="1"/>
    <col min="4" max="4" width="6.83203125" customWidth="1"/>
    <col min="7" max="7" width="12.1640625" bestFit="1" customWidth="1"/>
  </cols>
  <sheetData>
    <row r="1" spans="1:4" ht="167.25" customHeight="1" x14ac:dyDescent="0.2">
      <c r="A1" s="32" t="s">
        <v>51</v>
      </c>
      <c r="B1" s="33"/>
      <c r="C1" s="33"/>
      <c r="D1" s="33"/>
    </row>
    <row r="2" spans="1:4" ht="32.1" customHeight="1" x14ac:dyDescent="0.2">
      <c r="A2" s="1" t="s">
        <v>0</v>
      </c>
      <c r="B2" s="2" t="s">
        <v>1</v>
      </c>
      <c r="C2" s="14" t="s">
        <v>7</v>
      </c>
      <c r="D2" s="3"/>
    </row>
    <row r="3" spans="1:4" ht="29.1" customHeight="1" x14ac:dyDescent="0.2">
      <c r="A3" s="4"/>
      <c r="B3" s="5" t="s">
        <v>2</v>
      </c>
      <c r="C3" s="15"/>
      <c r="D3" s="3"/>
    </row>
    <row r="4" spans="1:4" ht="23.25" customHeight="1" x14ac:dyDescent="0.2">
      <c r="A4" s="6">
        <v>1</v>
      </c>
      <c r="B4" s="28" t="s">
        <v>38</v>
      </c>
      <c r="C4" s="15">
        <f>C18</f>
        <v>2057000</v>
      </c>
      <c r="D4" s="7"/>
    </row>
    <row r="5" spans="1:4" ht="24" customHeight="1" x14ac:dyDescent="0.2">
      <c r="A5" s="6">
        <v>2</v>
      </c>
      <c r="B5" s="28" t="s">
        <v>37</v>
      </c>
      <c r="C5" s="15">
        <f>C31</f>
        <v>205000</v>
      </c>
      <c r="D5" s="3"/>
    </row>
    <row r="6" spans="1:4" ht="23.1" customHeight="1" x14ac:dyDescent="0.2">
      <c r="A6" s="6">
        <v>3</v>
      </c>
      <c r="B6" s="28" t="s">
        <v>59</v>
      </c>
      <c r="C6" s="15">
        <f>C33</f>
        <v>850000</v>
      </c>
      <c r="D6" s="8"/>
    </row>
    <row r="7" spans="1:4" ht="23.1" customHeight="1" x14ac:dyDescent="0.2">
      <c r="A7" s="6">
        <v>4</v>
      </c>
      <c r="B7" s="28" t="s">
        <v>35</v>
      </c>
      <c r="C7" s="15">
        <f>C35</f>
        <v>927500</v>
      </c>
      <c r="D7" s="8"/>
    </row>
    <row r="8" spans="1:4" ht="48.75" customHeight="1" x14ac:dyDescent="0.2">
      <c r="A8" s="6">
        <v>7</v>
      </c>
      <c r="B8" s="28" t="s">
        <v>21</v>
      </c>
      <c r="C8" s="15">
        <f>C39</f>
        <v>2183934.75</v>
      </c>
      <c r="D8" s="3"/>
    </row>
    <row r="9" spans="1:4" ht="23.1" customHeight="1" x14ac:dyDescent="0.2">
      <c r="A9" s="6">
        <v>8</v>
      </c>
      <c r="B9" s="28" t="s">
        <v>25</v>
      </c>
      <c r="C9" s="15">
        <f>C44</f>
        <v>10000</v>
      </c>
      <c r="D9" s="8"/>
    </row>
    <row r="10" spans="1:4" ht="23.1" customHeight="1" x14ac:dyDescent="0.2">
      <c r="A10" s="6">
        <v>9</v>
      </c>
      <c r="B10" s="28" t="s">
        <v>36</v>
      </c>
      <c r="C10" s="15">
        <f>C46</f>
        <v>631914.30000000005</v>
      </c>
      <c r="D10" s="8"/>
    </row>
    <row r="11" spans="1:4" ht="27.2" customHeight="1" x14ac:dyDescent="0.2">
      <c r="A11" s="4"/>
      <c r="B11" s="9" t="s">
        <v>3</v>
      </c>
      <c r="C11" s="15">
        <f>C14+C16</f>
        <v>7196969.0499999998</v>
      </c>
      <c r="D11" s="3"/>
    </row>
    <row r="12" spans="1:4" ht="215.25" customHeight="1" x14ac:dyDescent="0.2">
      <c r="A12" s="32" t="s">
        <v>55</v>
      </c>
      <c r="B12" s="33"/>
      <c r="C12" s="33"/>
      <c r="D12" s="33"/>
    </row>
    <row r="13" spans="1:4" ht="30.95" customHeight="1" x14ac:dyDescent="0.2">
      <c r="A13" s="11" t="s">
        <v>0</v>
      </c>
      <c r="B13" s="2" t="s">
        <v>1</v>
      </c>
      <c r="C13" s="14" t="s">
        <v>7</v>
      </c>
      <c r="D13" s="3"/>
    </row>
    <row r="14" spans="1:4" ht="30.95" customHeight="1" x14ac:dyDescent="0.2">
      <c r="A14" s="37">
        <v>1</v>
      </c>
      <c r="B14" s="35" t="s">
        <v>43</v>
      </c>
      <c r="C14" s="29">
        <f>C17</f>
        <v>7076969.0499999998</v>
      </c>
      <c r="D14" s="3"/>
    </row>
    <row r="15" spans="1:4" ht="40.5" x14ac:dyDescent="0.2">
      <c r="A15" s="37">
        <v>2</v>
      </c>
      <c r="B15" s="35" t="s">
        <v>56</v>
      </c>
      <c r="C15" s="29"/>
      <c r="D15" s="3"/>
    </row>
    <row r="16" spans="1:4" ht="40.5" x14ac:dyDescent="0.2">
      <c r="A16" s="37">
        <v>3</v>
      </c>
      <c r="B16" s="35" t="s">
        <v>60</v>
      </c>
      <c r="C16" s="29">
        <v>120000</v>
      </c>
      <c r="D16" s="3"/>
    </row>
    <row r="17" spans="1:4" ht="30.95" customHeight="1" x14ac:dyDescent="0.2">
      <c r="A17" s="4"/>
      <c r="B17" s="2" t="s">
        <v>4</v>
      </c>
      <c r="C17" s="15">
        <f>C18+C24+C31+C33+C35+C39+C44+C46</f>
        <v>7076969.0499999998</v>
      </c>
      <c r="D17" s="3"/>
    </row>
    <row r="18" spans="1:4" ht="30.95" customHeight="1" x14ac:dyDescent="0.2">
      <c r="A18" s="18" t="s">
        <v>5</v>
      </c>
      <c r="B18" s="20" t="s">
        <v>38</v>
      </c>
      <c r="C18" s="15">
        <f>C19+C20+C21+C22+C23</f>
        <v>2057000</v>
      </c>
      <c r="D18" s="3"/>
    </row>
    <row r="19" spans="1:4" ht="43.5" customHeight="1" x14ac:dyDescent="0.2">
      <c r="A19" s="12" t="s">
        <v>6</v>
      </c>
      <c r="B19" s="13" t="s">
        <v>61</v>
      </c>
      <c r="C19" s="19">
        <v>45000</v>
      </c>
      <c r="D19" s="3"/>
    </row>
    <row r="20" spans="1:4" ht="79.5" customHeight="1" x14ac:dyDescent="0.2">
      <c r="A20" s="12" t="s">
        <v>8</v>
      </c>
      <c r="B20" s="13" t="s">
        <v>62</v>
      </c>
      <c r="C20" s="19">
        <v>264000</v>
      </c>
      <c r="D20" s="3"/>
    </row>
    <row r="21" spans="1:4" ht="88.5" customHeight="1" x14ac:dyDescent="0.2">
      <c r="A21" s="17" t="s">
        <v>9</v>
      </c>
      <c r="B21" s="13" t="s">
        <v>63</v>
      </c>
      <c r="C21" s="19">
        <v>285000</v>
      </c>
      <c r="D21" s="3"/>
    </row>
    <row r="22" spans="1:4" ht="131.25" x14ac:dyDescent="0.2">
      <c r="A22" s="17" t="s">
        <v>12</v>
      </c>
      <c r="B22" s="13" t="s">
        <v>44</v>
      </c>
      <c r="C22" s="19">
        <v>995000</v>
      </c>
      <c r="D22" s="3"/>
    </row>
    <row r="23" spans="1:4" ht="129.75" x14ac:dyDescent="0.2">
      <c r="A23" s="17" t="s">
        <v>13</v>
      </c>
      <c r="B23" s="13" t="s">
        <v>64</v>
      </c>
      <c r="C23" s="23">
        <v>468000</v>
      </c>
      <c r="D23" s="3"/>
    </row>
    <row r="24" spans="1:4" ht="42" customHeight="1" x14ac:dyDescent="0.2">
      <c r="A24" s="17" t="s">
        <v>30</v>
      </c>
      <c r="B24" s="34" t="s">
        <v>42</v>
      </c>
      <c r="C24" s="36">
        <f>C25+C26+C27+C28+C29+C30</f>
        <v>211620</v>
      </c>
      <c r="D24" s="3"/>
    </row>
    <row r="25" spans="1:4" ht="42.75" x14ac:dyDescent="0.2">
      <c r="A25" s="17" t="s">
        <v>31</v>
      </c>
      <c r="B25" s="13" t="s">
        <v>65</v>
      </c>
      <c r="C25" s="19">
        <v>23000</v>
      </c>
      <c r="D25" s="3"/>
    </row>
    <row r="26" spans="1:4" ht="28.5" x14ac:dyDescent="0.2">
      <c r="A26" s="17" t="s">
        <v>33</v>
      </c>
      <c r="B26" s="13" t="s">
        <v>67</v>
      </c>
      <c r="C26" s="19">
        <v>10000</v>
      </c>
      <c r="D26" s="3"/>
    </row>
    <row r="27" spans="1:4" ht="15" x14ac:dyDescent="0.2">
      <c r="A27" s="17" t="s">
        <v>34</v>
      </c>
      <c r="B27" s="13" t="s">
        <v>66</v>
      </c>
      <c r="C27" s="19">
        <v>54000</v>
      </c>
      <c r="D27" s="3"/>
    </row>
    <row r="28" spans="1:4" ht="69.75" customHeight="1" x14ac:dyDescent="0.2">
      <c r="A28" s="17" t="s">
        <v>39</v>
      </c>
      <c r="B28" s="13" t="s">
        <v>49</v>
      </c>
      <c r="C28" s="19">
        <v>28120</v>
      </c>
      <c r="D28" s="3"/>
    </row>
    <row r="29" spans="1:4" ht="69.75" customHeight="1" x14ac:dyDescent="0.2">
      <c r="A29" s="17" t="s">
        <v>40</v>
      </c>
      <c r="B29" s="13" t="s">
        <v>68</v>
      </c>
      <c r="C29" s="19">
        <v>24000</v>
      </c>
      <c r="D29" s="3"/>
    </row>
    <row r="30" spans="1:4" ht="57.75" x14ac:dyDescent="0.2">
      <c r="A30" s="17" t="s">
        <v>41</v>
      </c>
      <c r="B30" s="13" t="s">
        <v>45</v>
      </c>
      <c r="C30" s="19">
        <v>72500</v>
      </c>
      <c r="D30" s="3"/>
    </row>
    <row r="31" spans="1:4" s="27" customFormat="1" ht="26.25" customHeight="1" x14ac:dyDescent="0.2">
      <c r="A31" s="21" t="s">
        <v>10</v>
      </c>
      <c r="B31" s="20" t="s">
        <v>37</v>
      </c>
      <c r="C31" s="10">
        <f>C32</f>
        <v>205000</v>
      </c>
      <c r="D31" s="26"/>
    </row>
    <row r="32" spans="1:4" ht="42.75" x14ac:dyDescent="0.2">
      <c r="A32" s="17" t="s">
        <v>11</v>
      </c>
      <c r="B32" s="13" t="s">
        <v>46</v>
      </c>
      <c r="C32" s="19">
        <v>205000</v>
      </c>
      <c r="D32" s="3"/>
    </row>
    <row r="33" spans="1:4" s="27" customFormat="1" ht="31.5" customHeight="1" x14ac:dyDescent="0.2">
      <c r="A33" s="21" t="s">
        <v>14</v>
      </c>
      <c r="B33" s="20" t="s">
        <v>59</v>
      </c>
      <c r="C33" s="10">
        <f>C34</f>
        <v>850000</v>
      </c>
      <c r="D33" s="26"/>
    </row>
    <row r="34" spans="1:4" ht="42.75" x14ac:dyDescent="0.2">
      <c r="A34" s="17" t="s">
        <v>15</v>
      </c>
      <c r="B34" s="13" t="s">
        <v>69</v>
      </c>
      <c r="C34" s="19">
        <v>850000</v>
      </c>
      <c r="D34" s="3"/>
    </row>
    <row r="35" spans="1:4" s="27" customFormat="1" ht="27" customHeight="1" x14ac:dyDescent="0.2">
      <c r="A35" s="21" t="s">
        <v>16</v>
      </c>
      <c r="B35" s="20" t="s">
        <v>35</v>
      </c>
      <c r="C35" s="10">
        <f>C36+C37+C38</f>
        <v>927500</v>
      </c>
      <c r="D35" s="26"/>
    </row>
    <row r="36" spans="1:4" ht="71.25" x14ac:dyDescent="0.2">
      <c r="A36" s="17" t="s">
        <v>17</v>
      </c>
      <c r="B36" s="13" t="s">
        <v>70</v>
      </c>
      <c r="C36" s="19">
        <v>316000</v>
      </c>
      <c r="D36" s="3"/>
    </row>
    <row r="37" spans="1:4" ht="71.25" x14ac:dyDescent="0.2">
      <c r="A37" s="17" t="s">
        <v>18</v>
      </c>
      <c r="B37" s="13" t="s">
        <v>71</v>
      </c>
      <c r="C37" s="19">
        <v>574000</v>
      </c>
      <c r="D37" s="3"/>
    </row>
    <row r="38" spans="1:4" ht="28.5" customHeight="1" x14ac:dyDescent="0.2">
      <c r="A38" s="17" t="s">
        <v>53</v>
      </c>
      <c r="B38" s="13" t="s">
        <v>54</v>
      </c>
      <c r="C38" s="19">
        <v>37500</v>
      </c>
      <c r="D38" s="3"/>
    </row>
    <row r="39" spans="1:4" s="25" customFormat="1" ht="55.5" customHeight="1" x14ac:dyDescent="0.2">
      <c r="A39" s="21" t="s">
        <v>19</v>
      </c>
      <c r="B39" s="20" t="s">
        <v>57</v>
      </c>
      <c r="C39" s="22">
        <f>C40+C41+C42+C43</f>
        <v>2183934.75</v>
      </c>
      <c r="D39" s="24"/>
    </row>
    <row r="40" spans="1:4" ht="42" customHeight="1" x14ac:dyDescent="0.2">
      <c r="A40" s="17" t="s">
        <v>20</v>
      </c>
      <c r="B40" s="13" t="s">
        <v>48</v>
      </c>
      <c r="C40" s="19">
        <v>766934.75</v>
      </c>
      <c r="D40" s="3"/>
    </row>
    <row r="41" spans="1:4" ht="42" customHeight="1" x14ac:dyDescent="0.2">
      <c r="A41" s="17" t="s">
        <v>22</v>
      </c>
      <c r="B41" s="13" t="s">
        <v>72</v>
      </c>
      <c r="C41" s="19">
        <v>264000</v>
      </c>
      <c r="D41" s="3"/>
    </row>
    <row r="42" spans="1:4" ht="75" customHeight="1" x14ac:dyDescent="0.2">
      <c r="A42" s="17" t="s">
        <v>23</v>
      </c>
      <c r="B42" s="13" t="s">
        <v>47</v>
      </c>
      <c r="C42" s="19">
        <v>528000</v>
      </c>
      <c r="D42" s="3"/>
    </row>
    <row r="43" spans="1:4" ht="68.25" customHeight="1" x14ac:dyDescent="0.2">
      <c r="A43" s="17" t="s">
        <v>32</v>
      </c>
      <c r="B43" s="13" t="s">
        <v>73</v>
      </c>
      <c r="C43" s="19">
        <v>625000</v>
      </c>
      <c r="D43" s="3"/>
    </row>
    <row r="44" spans="1:4" s="25" customFormat="1" ht="34.5" customHeight="1" x14ac:dyDescent="0.2">
      <c r="A44" s="21" t="s">
        <v>24</v>
      </c>
      <c r="B44" s="20" t="s">
        <v>25</v>
      </c>
      <c r="C44" s="22">
        <f>C45</f>
        <v>10000</v>
      </c>
      <c r="D44" s="24"/>
    </row>
    <row r="45" spans="1:4" ht="57" x14ac:dyDescent="0.2">
      <c r="A45" s="17" t="s">
        <v>26</v>
      </c>
      <c r="B45" s="13" t="s">
        <v>74</v>
      </c>
      <c r="C45" s="19">
        <v>10000</v>
      </c>
      <c r="D45" s="3"/>
    </row>
    <row r="46" spans="1:4" s="27" customFormat="1" ht="18.75" x14ac:dyDescent="0.2">
      <c r="A46" s="21" t="s">
        <v>28</v>
      </c>
      <c r="B46" s="20" t="s">
        <v>36</v>
      </c>
      <c r="C46" s="22">
        <f>C47+C48</f>
        <v>631914.30000000005</v>
      </c>
      <c r="D46" s="26"/>
    </row>
    <row r="47" spans="1:4" ht="75.75" x14ac:dyDescent="0.2">
      <c r="A47" s="17" t="s">
        <v>27</v>
      </c>
      <c r="B47" s="14" t="s">
        <v>50</v>
      </c>
      <c r="C47" s="19">
        <v>231614.3</v>
      </c>
      <c r="D47" s="3"/>
    </row>
    <row r="48" spans="1:4" ht="45" x14ac:dyDescent="0.2">
      <c r="A48" s="40" t="s">
        <v>29</v>
      </c>
      <c r="B48" s="41" t="s">
        <v>75</v>
      </c>
      <c r="C48" s="42">
        <v>400300</v>
      </c>
      <c r="D48" s="3"/>
    </row>
    <row r="49" spans="1:4" s="31" customFormat="1" ht="47.25" customHeight="1" x14ac:dyDescent="0.2">
      <c r="A49" s="43"/>
      <c r="B49" s="44" t="s">
        <v>52</v>
      </c>
      <c r="C49" s="45">
        <f>C17/347/12</f>
        <v>1699.5602905859751</v>
      </c>
      <c r="D49" s="30"/>
    </row>
    <row r="50" spans="1:4" ht="63" x14ac:dyDescent="0.2">
      <c r="A50" s="38"/>
      <c r="B50" s="46" t="s">
        <v>58</v>
      </c>
      <c r="C50" s="39"/>
    </row>
  </sheetData>
  <autoFilter ref="A13:D49"/>
  <mergeCells count="2">
    <mergeCell ref="A1:D1"/>
    <mergeCell ref="A12:D12"/>
  </mergeCells>
  <pageMargins left="0.7" right="0.7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 1</vt:lpstr>
      <vt:lpstr>'Table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Форма: Финансово-экономическое обоснование размера взносов садоводческого некоммерческого товарищества собственников недвижимости (образец заполнения)("Дачная реформа: какие изменения ждут садоводов и огородников. Сборник подготовлен специалистами Союза д</dc:title>
  <dc:creator>Elena</dc:creator>
  <cp:lastModifiedBy>Анастасия</cp:lastModifiedBy>
  <cp:lastPrinted>2023-09-08T19:58:34Z</cp:lastPrinted>
  <dcterms:created xsi:type="dcterms:W3CDTF">2022-07-29T03:24:42Z</dcterms:created>
  <dcterms:modified xsi:type="dcterms:W3CDTF">2023-09-08T20:10:59Z</dcterms:modified>
</cp:coreProperties>
</file>